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<sst xmlns="http://schemas.openxmlformats.org/spreadsheetml/2006/main" count="28" uniqueCount="28">
  <si>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Evaluación del sacrificio fiscal Gobierno al corregir distorsiones impositivas en los combustibles.</t>
  </si>
  <si>
    <t xml:space="preserve">TIPO DE COMBUSTIBLE</t>
  </si>
  <si>
    <t xml:space="preserve">Precio FOB</t>
  </si>
  <si>
    <t xml:space="preserve">PPI</t>
  </si>
  <si>
    <t xml:space="preserve">Impuestos</t>
  </si>
  <si>
    <t xml:space="preserve">Margenes</t>
  </si>
  <si>
    <t xml:space="preserve">Precio bruto</t>
  </si>
  <si>
    <t xml:space="preserve">Ajuste por temp</t>
  </si>
  <si>
    <t xml:space="preserve">Precio final</t>
  </si>
  <si>
    <t xml:space="preserve">Precio MICM</t>
  </si>
  <si>
    <t xml:space="preserve">Diferencia</t>
  </si>
  <si>
    <t xml:space="preserve">Consumo anual galones</t>
  </si>
  <si>
    <t xml:space="preserve"> Impacto fiscal en RD$</t>
  </si>
  <si>
    <t xml:space="preserve">impuestos a recaudar </t>
  </si>
  <si>
    <t xml:space="preserve">Gasolina premium</t>
  </si>
  <si>
    <t xml:space="preserve">Gasolina Regular</t>
  </si>
  <si>
    <t xml:space="preserve">Diésel Óptimo</t>
  </si>
  <si>
    <t xml:space="preserve">Diésel Regular</t>
  </si>
  <si>
    <t xml:space="preserve">GLP</t>
  </si>
  <si>
    <t xml:space="preserve">Total</t>
  </si>
  <si>
    <t xml:space="preserve">Valores en RD$/galón al 23 de enero de 2023, consumo de combustibles proyectados.</t>
  </si>
  <si>
    <t xml:space="preserve">Comentarios:</t>
  </si>
  <si>
    <t xml:space="preserve">Sacrificio fiscal  del Gobierno estimado para el 2023  al corregir distorsiones impositivas. Total RD$ 53,806,131,393.0</t>
  </si>
  <si>
    <t xml:space="preserve">Con esto los precios serian similares a los de Centroamérica, y referenciados a los de Panamá. A la fecha del estudio están por encima.</t>
  </si>
  <si>
    <t xml:space="preserve">Aún con esto el Gobierno recaudaría por impuestos  a los combustibles RD$ 37,766,224,100.00</t>
  </si>
  <si>
    <t xml:space="preserve">En ningún momento del 2022 y el 2023 se han subsidiado los combustibles, solo se han dejado de cobrar impuestos. En el 2022 dicho sacrificio fiscal fue de unos RD$ 37,000 millones.</t>
  </si>
  <si>
    <t xml:space="preserve">Producto del acuerdo DR CAFTA el PIB de RD creció significativamente, por lo que ya se puede eliminar el Ad Valorem a los combustibles pues existen otras fuentes de ingreso.</t>
  </si>
  <si>
    <t xml:space="preserve">El monto del sacrificio fiscal  el Gobierno lo puede recupera por impuestos directos a las ganancias de los exportadores y eliminando las exoneraciones a los combustibles.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</si>
</sst>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B0F0"/>
      <name val="Arial"/>
      <family val="2"/>
      <charset val="1"/>
    </font>
    <font>
      <sz val="11"/>
      <color rgb="FF00B0F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00B050"/>
      <name val="Calibri"/>
      <family val="2"/>
      <charset val="1"/>
    </font>
    <font>
      <b val="true"/>
      <sz val="11"/>
      <color rgb="FF00B0F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0.921875" defaultRowHeight="13.8" zeroHeight="false" outlineLevelRow="0" outlineLevelCol="0"/>
  <cols>
    <col collapsed="false" customWidth="true" hidden="false" outlineLevel="0" max="1" min="1" style="0" width="22.28"/>
    <col collapsed="false" customWidth="true" hidden="false" outlineLevel="0" max="7" min="7" style="0" width="14.86"/>
    <col collapsed="false" customWidth="true" hidden="false" outlineLevel="0" max="8" min="8" style="0" width="12.71"/>
    <col collapsed="false" customWidth="true" hidden="false" outlineLevel="0" max="9" min="9" style="0" width="11.99"/>
    <col collapsed="false" customWidth="true" hidden="false" outlineLevel="0" max="11" min="11" style="0" width="20.37"/>
    <col collapsed="false" customWidth="true" hidden="false" outlineLevel="0" max="12" min="12" style="0" width="19.72"/>
    <col collapsed="false" customWidth="true" hidden="false" outlineLevel="0" max="13" min="13" style="0" width="18.72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</row>
    <row r="2" customFormat="false" ht="13.8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</row>
    <row r="3" customFormat="false" ht="13.8" hidden="false" customHeight="false" outlineLevel="0" collapsed="false">
      <c r="A3" s="3" t="s">
        <v>14</v>
      </c>
      <c r="B3" s="3" t="n">
        <v>128.89</v>
      </c>
      <c r="C3" s="5" t="n">
        <f aca="false">1.1*(B3)</f>
        <v>141.779</v>
      </c>
      <c r="D3" s="5" t="n">
        <f aca="false">0.35*C3</f>
        <v>49.62265</v>
      </c>
      <c r="E3" s="5" t="n">
        <f aca="false">0.2*C3</f>
        <v>28.3558</v>
      </c>
      <c r="F3" s="5" t="n">
        <f aca="false">SUM(C3,D3,E3)</f>
        <v>219.75745</v>
      </c>
      <c r="G3" s="6" t="n">
        <f aca="false">0.01497*F3</f>
        <v>3.2897690265</v>
      </c>
      <c r="H3" s="7" t="n">
        <f aca="false">F3-G3</f>
        <v>216.4676809735</v>
      </c>
      <c r="I3" s="8" t="n">
        <v>293.6</v>
      </c>
      <c r="J3" s="5" t="n">
        <f aca="false">I3-H3</f>
        <v>77.1323190265</v>
      </c>
      <c r="K3" s="9" t="n">
        <v>170000000</v>
      </c>
      <c r="L3" s="9" t="n">
        <f aca="false">K3*J3</f>
        <v>13112494234.505</v>
      </c>
      <c r="M3" s="3" t="n">
        <f aca="false">D3*K3</f>
        <v>8435850500</v>
      </c>
    </row>
    <row r="4" customFormat="false" ht="13.8" hidden="false" customHeight="false" outlineLevel="0" collapsed="false">
      <c r="A4" s="3" t="s">
        <v>15</v>
      </c>
      <c r="B4" s="5" t="n">
        <v>120.69</v>
      </c>
      <c r="C4" s="5" t="n">
        <f aca="false">1.1*(B4)</f>
        <v>132.759</v>
      </c>
      <c r="D4" s="5" t="n">
        <f aca="false">0.35*C4</f>
        <v>46.46565</v>
      </c>
      <c r="E4" s="5" t="n">
        <f aca="false">0.2*C4</f>
        <v>26.5518</v>
      </c>
      <c r="F4" s="5" t="n">
        <f aca="false">SUM(C4,D4,E4)</f>
        <v>205.77645</v>
      </c>
      <c r="G4" s="6" t="n">
        <f aca="false">0.01497*F4</f>
        <v>3.0804734565</v>
      </c>
      <c r="H4" s="7" t="n">
        <f aca="false">F4-G4</f>
        <v>202.6959765435</v>
      </c>
      <c r="I4" s="8" t="n">
        <v>274.5</v>
      </c>
      <c r="J4" s="5" t="n">
        <f aca="false">I4-H4</f>
        <v>71.8040234565</v>
      </c>
      <c r="K4" s="9" t="n">
        <v>165000000</v>
      </c>
      <c r="L4" s="9" t="n">
        <f aca="false">K4*J4</f>
        <v>11847663870.3225</v>
      </c>
      <c r="M4" s="3" t="n">
        <f aca="false">D4*K4</f>
        <v>7666832250</v>
      </c>
    </row>
    <row r="5" customFormat="false" ht="13.8" hidden="false" customHeight="false" outlineLevel="0" collapsed="false">
      <c r="A5" s="3" t="s">
        <v>16</v>
      </c>
      <c r="B5" s="3" t="n">
        <v>136.24</v>
      </c>
      <c r="C5" s="5" t="n">
        <f aca="false">1.1*(B5)</f>
        <v>149.864</v>
      </c>
      <c r="D5" s="5" t="n">
        <f aca="false">0.35*C5</f>
        <v>52.4524</v>
      </c>
      <c r="E5" s="5" t="n">
        <f aca="false">0.2*C5</f>
        <v>29.9728</v>
      </c>
      <c r="F5" s="5" t="n">
        <f aca="false">SUM(C5,D5,E5)</f>
        <v>232.2892</v>
      </c>
      <c r="G5" s="6" t="n">
        <f aca="false">0.0106*F5</f>
        <v>2.46226552</v>
      </c>
      <c r="H5" s="7" t="n">
        <f aca="false">F5-G5</f>
        <v>229.82693448</v>
      </c>
      <c r="I5" s="8" t="n">
        <v>241.1</v>
      </c>
      <c r="J5" s="5" t="n">
        <f aca="false">I5-H5</f>
        <v>11.2730655199999</v>
      </c>
      <c r="K5" s="9" t="n">
        <v>85000000</v>
      </c>
      <c r="L5" s="9" t="n">
        <f aca="false">K5*J5</f>
        <v>958210569.199992</v>
      </c>
      <c r="M5" s="3" t="n">
        <f aca="false">D5*K5</f>
        <v>4458454000</v>
      </c>
    </row>
    <row r="6" customFormat="false" ht="13.8" hidden="false" customHeight="false" outlineLevel="0" collapsed="false">
      <c r="A6" s="3" t="s">
        <v>17</v>
      </c>
      <c r="B6" s="3" t="n">
        <v>126.91</v>
      </c>
      <c r="C6" s="5" t="n">
        <f aca="false">1.1*(B6)</f>
        <v>139.601</v>
      </c>
      <c r="D6" s="5" t="n">
        <f aca="false">0.35*C6</f>
        <v>48.86035</v>
      </c>
      <c r="E6" s="5" t="n">
        <f aca="false">0.2*C6</f>
        <v>27.9202</v>
      </c>
      <c r="F6" s="5" t="n">
        <f aca="false">SUM(C6,D6,E6)</f>
        <v>216.38155</v>
      </c>
      <c r="G6" s="6" t="n">
        <f aca="false">0.0106*F6</f>
        <v>2.29364443</v>
      </c>
      <c r="H6" s="7" t="n">
        <f aca="false">F6-G6</f>
        <v>214.08790557</v>
      </c>
      <c r="I6" s="8" t="n">
        <v>221.6</v>
      </c>
      <c r="J6" s="5" t="n">
        <f aca="false">I6-H6</f>
        <v>7.51209443000002</v>
      </c>
      <c r="K6" s="9" t="n">
        <v>221000000</v>
      </c>
      <c r="L6" s="9" t="n">
        <f aca="false">K6*J6</f>
        <v>1660172869.03</v>
      </c>
      <c r="M6" s="3" t="n">
        <f aca="false">D6*K6</f>
        <v>10798137350</v>
      </c>
    </row>
    <row r="7" customFormat="false" ht="13.8" hidden="false" customHeight="false" outlineLevel="0" collapsed="false">
      <c r="A7" s="3" t="s">
        <v>18</v>
      </c>
      <c r="B7" s="3" t="n">
        <v>70.6</v>
      </c>
      <c r="C7" s="5" t="n">
        <f aca="false">1.1*(B7)</f>
        <v>77.66</v>
      </c>
      <c r="D7" s="5" t="n">
        <f aca="false">0.15*C7</f>
        <v>11.649</v>
      </c>
      <c r="E7" s="5" t="n">
        <f aca="false">0.2*C7</f>
        <v>15.532</v>
      </c>
      <c r="F7" s="5" t="n">
        <f aca="false">SUM(C7,D7,E7)</f>
        <v>104.841</v>
      </c>
      <c r="G7" s="6" t="n">
        <f aca="false">0.047*F7</f>
        <v>4.927527</v>
      </c>
      <c r="H7" s="7" t="n">
        <f aca="false">F7-G7</f>
        <v>99.913473</v>
      </c>
      <c r="I7" s="8" t="n">
        <v>147.6</v>
      </c>
      <c r="J7" s="5" t="n">
        <f aca="false">I7-H7</f>
        <v>47.686527</v>
      </c>
      <c r="K7" s="9" t="n">
        <v>550000000</v>
      </c>
      <c r="L7" s="9" t="n">
        <f aca="false">K7*J7</f>
        <v>26227589850</v>
      </c>
      <c r="M7" s="3" t="n">
        <f aca="false">D7*K7</f>
        <v>6406950000</v>
      </c>
    </row>
    <row r="8" customFormat="false" ht="13.8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10" t="s">
        <v>19</v>
      </c>
      <c r="L8" s="9" t="n">
        <f aca="false">SUM(L3:L7)</f>
        <v>53806131393.0575</v>
      </c>
      <c r="M8" s="9" t="n">
        <f aca="false">SUM(M3:M7)</f>
        <v>37766224100</v>
      </c>
    </row>
    <row r="9" customFormat="false" ht="15" hidden="false" customHeight="false" outlineLevel="0" collapsed="false">
      <c r="A9" s="11" t="s">
        <v>20</v>
      </c>
    </row>
    <row r="10" customFormat="false" ht="15" hidden="false" customHeight="false" outlineLevel="0" collapsed="false">
      <c r="A10" s="3" t="s">
        <v>21</v>
      </c>
    </row>
    <row r="11" customFormat="false" ht="13.8" hidden="false" customHeight="false" outlineLevel="0" collapsed="false">
      <c r="A11" s="3" t="s">
        <v>22</v>
      </c>
    </row>
    <row r="12" customFormat="false" ht="13.8" hidden="false" customHeight="false" outlineLevel="0" collapsed="false">
      <c r="A12" s="3" t="s">
        <v>23</v>
      </c>
    </row>
    <row r="13" customFormat="false" ht="13.8" hidden="false" customHeight="false" outlineLevel="0" collapsed="false">
      <c r="A13" s="3" t="s">
        <v>24</v>
      </c>
    </row>
    <row r="14" customFormat="false" ht="13.8" hidden="false" customHeight="false" outlineLevel="0" collapsed="false">
      <c r="A14" s="3" t="s">
        <v>25</v>
      </c>
    </row>
    <row r="15" customFormat="false" ht="13.8" hidden="false" customHeight="false" outlineLevel="0" collapsed="false">
      <c r="A15" s="3" t="s">
        <v>26</v>
      </c>
    </row>
    <row r="16" customFormat="false" ht="13.8" hidden="false" customHeight="false" outlineLevel="0" collapsed="false">
      <c r="A16" s="3" t="s">
        <v>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LibreOffice/7.0.6.2$Windows_X86_64 LibreOffice_project/144abb84a525d8e30c9dbbefa69cbbf2d8d4ae3b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2018-09-15T17:37:13Z</dcterms:created>
  <dc:creator>jose luis</dc:creator>
  <dc:description/>
  <dc:language>es-DO</dc:language>
  <cp:lastModifiedBy/>
  <dcterms:modified xsi:type="dcterms:W3CDTF">2024-05-23T05:24:24Z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